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6" windowWidth="11100" windowHeight="5088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I8" i="2"/>
  <c r="I10" i="2"/>
  <c r="I11" i="2"/>
  <c r="I12" i="2"/>
  <c r="I13" i="2" l="1"/>
  <c r="I9" i="2"/>
  <c r="K9" i="2" l="1"/>
  <c r="L9" i="2" s="1"/>
  <c r="J9" i="2"/>
  <c r="E14" i="2"/>
  <c r="F9" i="2" s="1"/>
  <c r="C14" i="2"/>
  <c r="D9" i="2" s="1"/>
  <c r="G14" i="2"/>
  <c r="H9" i="2" s="1"/>
  <c r="D14" i="2" l="1"/>
  <c r="K12" i="2"/>
  <c r="J12" i="2"/>
  <c r="K11" i="2"/>
  <c r="L11" i="2" s="1"/>
  <c r="K10" i="2"/>
  <c r="L10" i="2" s="1"/>
  <c r="J10" i="2"/>
  <c r="K8" i="2"/>
  <c r="L8" i="2" s="1"/>
  <c r="J8" i="2"/>
  <c r="K7" i="2"/>
  <c r="L7" i="2" s="1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J13" i="2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<sst xmlns="http://schemas.openxmlformats.org/spreadsheetml/2006/main" count="30" uniqueCount="22">
  <si>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</si>
  <si>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</si>
  <si>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</si>
  <si>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</si>
  <si>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</si>
  <si>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</si>
  <si>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</si>
  <si>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</si>
  <si>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</si>
  <si>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</si>
  <si>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</si>
  <si>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</si>
  <si>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</si>
  <si>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</si>
  <si>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</si>
  <si>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</si>
  <si>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</si>
  <si>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</si>
  <si>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</si>
  <si>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</si>
  <si>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ΝΟΕΜΒΡΙΟΣ</t>
  </si>
  <si>
    <t>ΔΕΚΕΜΒΡΙΟΣ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</si>
</sst>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Δεκέμβριο 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4.9950563575242239E-2</c:v>
                </c:pt>
                <c:pt idx="1">
                  <c:v>0.57540043504053784</c:v>
                </c:pt>
                <c:pt idx="2">
                  <c:v>0.12647814910025706</c:v>
                </c:pt>
                <c:pt idx="3">
                  <c:v>0.11061894403796717</c:v>
                </c:pt>
                <c:pt idx="4">
                  <c:v>0.13755190824599564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2.6151818345215985E-2</c:v>
                </c:pt>
                <c:pt idx="1">
                  <c:v>0.20460128212809298</c:v>
                </c:pt>
                <c:pt idx="2">
                  <c:v>0.14807381223413815</c:v>
                </c:pt>
                <c:pt idx="3">
                  <c:v>0.25348990473908095</c:v>
                </c:pt>
                <c:pt idx="4">
                  <c:v>0.36768318255347193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06496"/>
        <c:axId val="113902720"/>
      </c:barChart>
      <c:catAx>
        <c:axId val="1153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9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02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06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διάρκεια- Δεκέμβριος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-390</c:v>
                </c:pt>
                <c:pt idx="1">
                  <c:v>-7719</c:v>
                </c:pt>
                <c:pt idx="2">
                  <c:v>-8109</c:v>
                </c:pt>
                <c:pt idx="3">
                  <c:v>1745</c:v>
                </c:pt>
                <c:pt idx="4">
                  <c:v>5665</c:v>
                </c:pt>
                <c:pt idx="5">
                  <c:v>8796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08032"/>
        <c:axId val="113905600"/>
      </c:barChart>
      <c:catAx>
        <c:axId val="1153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905600"/>
        <c:crosses val="autoZero"/>
        <c:auto val="1"/>
        <c:lblAlgn val="ctr"/>
        <c:lblOffset val="100"/>
        <c:noMultiLvlLbl val="0"/>
      </c:catAx>
      <c:valAx>
        <c:axId val="113905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308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topLeftCell="A4" zoomScale="88" zoomScaleNormal="88" workbookViewId="0">
      <selection activeCell="N13" sqref="N13"/>
    </sheetView>
  </sheetViews>
  <sheetFormatPr defaultRowHeight="13.2" x14ac:dyDescent="0.25"/>
  <cols>
    <col min="1" max="1" width="7.44140625" customWidth="1"/>
    <col min="2" max="2" width="17.88671875" customWidth="1"/>
    <col min="3" max="3" width="7" customWidth="1"/>
    <col min="4" max="4" width="8" bestFit="1" customWidth="1"/>
    <col min="5" max="5" width="7" customWidth="1"/>
    <col min="6" max="6" width="8.5546875" bestFit="1" customWidth="1"/>
    <col min="7" max="7" width="7.44140625" customWidth="1"/>
    <col min="8" max="8" width="7" customWidth="1"/>
    <col min="9" max="9" width="7.44140625" customWidth="1"/>
    <col min="10" max="10" width="9.33203125" bestFit="1" customWidth="1"/>
    <col min="11" max="11" width="8" customWidth="1"/>
    <col min="12" max="12" width="10" customWidth="1"/>
    <col min="14" max="14" width="24.44140625" bestFit="1" customWidth="1"/>
    <col min="21" max="21" width="24.44140625" bestFit="1" customWidth="1"/>
    <col min="24" max="24" width="18.109375" customWidth="1"/>
    <col min="26" max="26" width="10.5546875" customWidth="1"/>
  </cols>
  <sheetData>
    <row r="1" spans="1:26" x14ac:dyDescent="0.25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5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6.75" customHeight="1" thickBot="1" x14ac:dyDescent="0.3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5">
      <c r="A4" s="9"/>
      <c r="B4" s="24"/>
      <c r="C4" s="52" t="s">
        <v>20</v>
      </c>
      <c r="D4" s="52"/>
      <c r="E4" s="52" t="s">
        <v>21</v>
      </c>
      <c r="F4" s="52"/>
      <c r="G4" s="52"/>
      <c r="H4" s="52"/>
      <c r="I4" s="52"/>
      <c r="J4" s="52"/>
      <c r="K4" s="52"/>
      <c r="L4" s="54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ht="13.8" x14ac:dyDescent="0.3">
      <c r="A5" s="9"/>
      <c r="B5" s="22" t="s">
        <v>0</v>
      </c>
      <c r="C5" s="51">
        <v>2020</v>
      </c>
      <c r="D5" s="51"/>
      <c r="E5" s="51">
        <v>2019</v>
      </c>
      <c r="F5" s="51"/>
      <c r="G5" s="51">
        <v>2020</v>
      </c>
      <c r="H5" s="51"/>
      <c r="I5" s="51" t="s">
        <v>16</v>
      </c>
      <c r="J5" s="51"/>
      <c r="K5" s="51" t="s">
        <v>17</v>
      </c>
      <c r="L5" s="53"/>
      <c r="M5" s="9"/>
      <c r="N5" s="9"/>
      <c r="O5" s="50"/>
      <c r="P5" s="50"/>
      <c r="S5" s="9"/>
    </row>
    <row r="6" spans="1:26" ht="15.6" x14ac:dyDescent="0.3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6" x14ac:dyDescent="0.3">
      <c r="A7" s="9"/>
      <c r="B7" s="36" t="s">
        <v>2</v>
      </c>
      <c r="C7" s="39">
        <v>1640</v>
      </c>
      <c r="D7" s="32">
        <f>C7/C14</f>
        <v>4.9745207473914095E-2</v>
      </c>
      <c r="E7" s="39">
        <v>1263</v>
      </c>
      <c r="F7" s="32">
        <f>E7/E14</f>
        <v>4.9950563575242239E-2</v>
      </c>
      <c r="G7" s="39">
        <v>873</v>
      </c>
      <c r="H7" s="32">
        <f>G7/G14</f>
        <v>2.6151818345215985E-2</v>
      </c>
      <c r="I7" s="25">
        <f t="shared" ref="I7:I12" si="0">G7-E7</f>
        <v>-390</v>
      </c>
      <c r="J7" s="26">
        <f t="shared" ref="J7:J13" si="1">I7/E7</f>
        <v>-0.30878859857482183</v>
      </c>
      <c r="K7" s="25">
        <f>G7-C7</f>
        <v>-767</v>
      </c>
      <c r="L7" s="26">
        <f t="shared" ref="L7:L13" si="2">K7/G7</f>
        <v>-0.87857961053837341</v>
      </c>
      <c r="M7" s="9"/>
      <c r="O7" s="31"/>
      <c r="S7" s="9"/>
    </row>
    <row r="8" spans="1:26" ht="15.6" x14ac:dyDescent="0.3">
      <c r="A8" s="9"/>
      <c r="B8" s="36" t="s">
        <v>3</v>
      </c>
      <c r="C8" s="40">
        <v>5960</v>
      </c>
      <c r="D8" s="32">
        <f>C8/C14</f>
        <v>0.18078136374666343</v>
      </c>
      <c r="E8" s="40">
        <v>14549</v>
      </c>
      <c r="F8" s="32">
        <f>E8/E14</f>
        <v>0.57540043504053784</v>
      </c>
      <c r="G8" s="40">
        <v>6830</v>
      </c>
      <c r="H8" s="32">
        <f>G8/G14</f>
        <v>0.20460128212809298</v>
      </c>
      <c r="I8" s="25">
        <f t="shared" si="0"/>
        <v>-7719</v>
      </c>
      <c r="J8" s="26">
        <f t="shared" si="1"/>
        <v>-0.5305519279675579</v>
      </c>
      <c r="K8" s="25">
        <f t="shared" ref="K8:K14" si="3">G8-C8</f>
        <v>870</v>
      </c>
      <c r="L8" s="26">
        <f t="shared" si="2"/>
        <v>0.1273792093704246</v>
      </c>
      <c r="M8" s="9"/>
      <c r="O8" s="31"/>
      <c r="S8" s="9"/>
    </row>
    <row r="9" spans="1:26" ht="15.6" x14ac:dyDescent="0.3">
      <c r="A9" s="9"/>
      <c r="B9" s="37" t="s">
        <v>19</v>
      </c>
      <c r="C9" s="41">
        <f t="shared" ref="C9" si="4">SUM(C7:C8)</f>
        <v>7600</v>
      </c>
      <c r="D9" s="33">
        <f>C9/C14</f>
        <v>0.23052657122057754</v>
      </c>
      <c r="E9" s="41">
        <f t="shared" ref="E9" si="5">SUM(E7:E8)</f>
        <v>15812</v>
      </c>
      <c r="F9" s="33">
        <f>E9/E14</f>
        <v>0.62535099861578014</v>
      </c>
      <c r="G9" s="41">
        <f t="shared" ref="G9" si="6">SUM(G7:G8)</f>
        <v>7703</v>
      </c>
      <c r="H9" s="33">
        <f>G9/G14</f>
        <v>0.23075310047330896</v>
      </c>
      <c r="I9" s="27">
        <f t="shared" si="0"/>
        <v>-8109</v>
      </c>
      <c r="J9" s="28">
        <f t="shared" si="1"/>
        <v>-0.51283835061978245</v>
      </c>
      <c r="K9" s="27">
        <f t="shared" si="3"/>
        <v>103</v>
      </c>
      <c r="L9" s="28">
        <f t="shared" si="2"/>
        <v>1.3371413734908476E-2</v>
      </c>
      <c r="M9" s="9"/>
      <c r="O9" s="31"/>
      <c r="S9" s="9"/>
    </row>
    <row r="10" spans="1:26" ht="15.6" x14ac:dyDescent="0.3">
      <c r="A10" s="9"/>
      <c r="B10" s="36" t="s">
        <v>4</v>
      </c>
      <c r="C10" s="40">
        <v>5305</v>
      </c>
      <c r="D10" s="32">
        <f>C10/C14</f>
        <v>0.16091361320067946</v>
      </c>
      <c r="E10" s="40">
        <v>3198</v>
      </c>
      <c r="F10" s="32">
        <f>E10/E14</f>
        <v>0.12647814910025706</v>
      </c>
      <c r="G10" s="40">
        <v>4943</v>
      </c>
      <c r="H10" s="32">
        <f>G10/G14</f>
        <v>0.14807381223413815</v>
      </c>
      <c r="I10" s="25">
        <f t="shared" si="0"/>
        <v>1745</v>
      </c>
      <c r="J10" s="26">
        <f t="shared" si="1"/>
        <v>0.5456535334584115</v>
      </c>
      <c r="K10" s="25">
        <f t="shared" si="3"/>
        <v>-362</v>
      </c>
      <c r="L10" s="26">
        <f t="shared" si="2"/>
        <v>-7.3234877604693507E-2</v>
      </c>
      <c r="M10" s="9"/>
      <c r="O10" s="30"/>
      <c r="Q10" s="14"/>
      <c r="S10" s="9"/>
    </row>
    <row r="11" spans="1:26" ht="15.6" x14ac:dyDescent="0.3">
      <c r="A11" s="9"/>
      <c r="B11" s="36" t="s">
        <v>5</v>
      </c>
      <c r="C11" s="40">
        <v>8357</v>
      </c>
      <c r="D11" s="32">
        <f>C11/C14</f>
        <v>0.25348823101189033</v>
      </c>
      <c r="E11" s="40">
        <v>2797</v>
      </c>
      <c r="F11" s="32">
        <f>E11/E14</f>
        <v>0.11061894403796717</v>
      </c>
      <c r="G11" s="40">
        <v>8462</v>
      </c>
      <c r="H11" s="32">
        <f>G11/G14</f>
        <v>0.25348990473908095</v>
      </c>
      <c r="I11" s="25">
        <f t="shared" si="0"/>
        <v>5665</v>
      </c>
      <c r="J11" s="26">
        <f t="shared" si="1"/>
        <v>2.0253843403646763</v>
      </c>
      <c r="K11" s="25">
        <f t="shared" si="3"/>
        <v>105</v>
      </c>
      <c r="L11" s="26">
        <f t="shared" si="2"/>
        <v>1.2408414086504373E-2</v>
      </c>
      <c r="M11" s="9"/>
      <c r="O11" s="30"/>
      <c r="Q11" s="14"/>
      <c r="S11" s="9"/>
      <c r="T11" s="2"/>
    </row>
    <row r="12" spans="1:26" ht="15.6" x14ac:dyDescent="0.3">
      <c r="A12" s="9"/>
      <c r="B12" s="38" t="s">
        <v>6</v>
      </c>
      <c r="C12" s="41">
        <v>11706</v>
      </c>
      <c r="D12" s="33">
        <f>C12/C14</f>
        <v>0.35507158456685273</v>
      </c>
      <c r="E12" s="41">
        <v>3478</v>
      </c>
      <c r="F12" s="33">
        <f>E12/E14</f>
        <v>0.13755190824599564</v>
      </c>
      <c r="G12" s="41">
        <v>12274</v>
      </c>
      <c r="H12" s="33">
        <f>G12/G14</f>
        <v>0.36768318255347193</v>
      </c>
      <c r="I12" s="27">
        <f t="shared" si="0"/>
        <v>8796</v>
      </c>
      <c r="J12" s="28">
        <f t="shared" si="1"/>
        <v>2.5290396779758484</v>
      </c>
      <c r="K12" s="27">
        <f t="shared" si="3"/>
        <v>568</v>
      </c>
      <c r="L12" s="28">
        <f t="shared" si="2"/>
        <v>4.6276682418119601E-2</v>
      </c>
      <c r="M12" s="10"/>
      <c r="O12" s="30"/>
      <c r="Q12" s="14"/>
      <c r="S12" s="10"/>
      <c r="T12" s="4"/>
    </row>
    <row r="13" spans="1:26" ht="15.6" x14ac:dyDescent="0.3">
      <c r="A13" s="9"/>
      <c r="B13" s="38" t="s">
        <v>14</v>
      </c>
      <c r="C13" s="42">
        <f t="shared" ref="C13" si="7">C11+C12</f>
        <v>20063</v>
      </c>
      <c r="D13" s="33">
        <f>C13/C14</f>
        <v>0.60855981557874306</v>
      </c>
      <c r="E13" s="42">
        <f t="shared" ref="E13" si="8">E11+E12</f>
        <v>6275</v>
      </c>
      <c r="F13" s="33">
        <f>E13/E14</f>
        <v>0.24817085228396282</v>
      </c>
      <c r="G13" s="42">
        <f t="shared" ref="G13" si="9">G11+G12</f>
        <v>20736</v>
      </c>
      <c r="H13" s="33">
        <f>G13/G14</f>
        <v>0.62117308729255283</v>
      </c>
      <c r="I13" s="27">
        <f>SUM(I11,I12)</f>
        <v>14461</v>
      </c>
      <c r="J13" s="28">
        <f t="shared" si="1"/>
        <v>2.3045418326693228</v>
      </c>
      <c r="K13" s="35">
        <f t="shared" ref="K13" si="10">K11+K12</f>
        <v>673</v>
      </c>
      <c r="L13" s="28">
        <f t="shared" si="2"/>
        <v>3.2455632716049385E-2</v>
      </c>
      <c r="M13" s="10"/>
      <c r="N13" s="10"/>
      <c r="S13" s="10"/>
      <c r="T13" s="4"/>
    </row>
    <row r="14" spans="1:26" ht="16.2" thickBot="1" x14ac:dyDescent="0.35">
      <c r="A14" s="9"/>
      <c r="B14" s="43" t="s">
        <v>7</v>
      </c>
      <c r="C14" s="44">
        <f t="shared" ref="C14" si="11">C7+C8+C10+C11+C12</f>
        <v>32968</v>
      </c>
      <c r="D14" s="45">
        <f>C14/C14</f>
        <v>1</v>
      </c>
      <c r="E14" s="44">
        <f t="shared" ref="E14" si="12">E7+E8+E10+E11+E12</f>
        <v>25285</v>
      </c>
      <c r="F14" s="45">
        <f>E14/E14</f>
        <v>1</v>
      </c>
      <c r="G14" s="44">
        <f>G7+G8+G10+G11+G12</f>
        <v>33382</v>
      </c>
      <c r="H14" s="45">
        <v>1</v>
      </c>
      <c r="I14" s="46">
        <f>SUM(I7,I8,I10,I13)</f>
        <v>8097</v>
      </c>
      <c r="J14" s="47">
        <f>I14/E14</f>
        <v>0.320229385010876</v>
      </c>
      <c r="K14" s="48">
        <f t="shared" si="3"/>
        <v>414</v>
      </c>
      <c r="L14" s="49">
        <f>K14/G14</f>
        <v>1.2401893235875622E-2</v>
      </c>
      <c r="M14" s="9"/>
      <c r="N14" s="9"/>
      <c r="O14" s="9"/>
      <c r="P14" s="9"/>
      <c r="Q14" s="9"/>
      <c r="R14" s="9"/>
      <c r="S14" s="9"/>
    </row>
    <row r="15" spans="1:26" x14ac:dyDescent="0.25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8" thickBot="1" x14ac:dyDescent="0.3">
      <c r="B16" s="3"/>
      <c r="N16" s="9"/>
      <c r="O16" s="19">
        <v>2019</v>
      </c>
      <c r="P16" s="19">
        <v>2020</v>
      </c>
    </row>
    <row r="17" spans="14:24" ht="13.8" thickBot="1" x14ac:dyDescent="0.3">
      <c r="N17" s="12" t="s">
        <v>12</v>
      </c>
      <c r="O17" s="13">
        <f>F7</f>
        <v>4.9950563575242239E-2</v>
      </c>
      <c r="P17" s="13">
        <f>H7</f>
        <v>2.6151818345215985E-2</v>
      </c>
    </row>
    <row r="18" spans="14:24" ht="13.8" thickBot="1" x14ac:dyDescent="0.3">
      <c r="N18" s="18" t="s">
        <v>15</v>
      </c>
      <c r="O18" s="13">
        <f>F8</f>
        <v>0.57540043504053784</v>
      </c>
      <c r="P18" s="13">
        <f>H8</f>
        <v>0.20460128212809298</v>
      </c>
    </row>
    <row r="19" spans="14:24" ht="16.2" thickBot="1" x14ac:dyDescent="0.35">
      <c r="N19" s="15" t="s">
        <v>11</v>
      </c>
      <c r="O19" s="13">
        <f>F10</f>
        <v>0.12647814910025706</v>
      </c>
      <c r="P19" s="13">
        <f>H10</f>
        <v>0.14807381223413815</v>
      </c>
      <c r="X19" s="8"/>
    </row>
    <row r="20" spans="14:24" ht="13.8" thickBot="1" x14ac:dyDescent="0.3">
      <c r="N20" s="15" t="s">
        <v>10</v>
      </c>
      <c r="O20" s="13">
        <f>F11</f>
        <v>0.11061894403796717</v>
      </c>
      <c r="P20" s="13">
        <f>H11</f>
        <v>0.25348990473908095</v>
      </c>
    </row>
    <row r="21" spans="14:24" ht="13.8" thickBot="1" x14ac:dyDescent="0.3">
      <c r="N21" s="16" t="s">
        <v>9</v>
      </c>
      <c r="O21" s="17">
        <f>F12</f>
        <v>0.13755190824599564</v>
      </c>
      <c r="P21" s="17">
        <f>H12</f>
        <v>0.36768318255347193</v>
      </c>
    </row>
    <row r="34" spans="14:14" x14ac:dyDescent="0.25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2020-12-07T11:09:45Z</cp:lastPrinted>
  <dcterms:created xsi:type="dcterms:W3CDTF">2003-11-05T10:42:27Z</dcterms:created>
  <dcterms:modified xsi:type="dcterms:W3CDTF">2021-01-29T07:19:30Z</dcterms:modified>
</cp:coreProperties>
</file>